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abota 2022\Nauchno_Sekretarstvo\2022\Dokumenti_K2\"/>
    </mc:Choice>
  </mc:AlternateContent>
  <bookViews>
    <workbookView xWindow="0" yWindow="0" windowWidth="14700" windowHeight="8145"/>
  </bookViews>
  <sheets>
    <sheet name="Final_2022" sheetId="9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5" i="9" l="1"/>
  <c r="J14" i="9"/>
  <c r="F43" i="9" l="1"/>
  <c r="J58" i="9"/>
  <c r="J59" i="9"/>
  <c r="J57" i="9"/>
  <c r="J51" i="9"/>
  <c r="J52" i="9"/>
  <c r="J53" i="9"/>
  <c r="J54" i="9"/>
  <c r="J55" i="9"/>
  <c r="J56" i="9"/>
  <c r="J50" i="9"/>
  <c r="J46" i="9"/>
  <c r="J47" i="9"/>
  <c r="J48" i="9"/>
  <c r="J45" i="9"/>
  <c r="J42" i="9"/>
  <c r="J43" i="9"/>
  <c r="J41" i="9"/>
  <c r="J37" i="9"/>
  <c r="J38" i="9"/>
  <c r="J36" i="9"/>
  <c r="J34" i="9"/>
  <c r="J33" i="9"/>
  <c r="J31" i="9"/>
  <c r="J30" i="9"/>
  <c r="J29" i="9"/>
  <c r="J28" i="9"/>
  <c r="J26" i="9"/>
  <c r="J25" i="9"/>
  <c r="J23" i="9"/>
  <c r="J60" i="9" s="1"/>
  <c r="J18" i="9"/>
  <c r="J19" i="9"/>
  <c r="J20" i="9"/>
  <c r="J21" i="9"/>
  <c r="J22" i="9"/>
  <c r="J17" i="9"/>
  <c r="F51" i="9"/>
  <c r="F52" i="9"/>
  <c r="F53" i="9"/>
  <c r="F54" i="9"/>
  <c r="F55" i="9"/>
  <c r="F56" i="9"/>
  <c r="F57" i="9"/>
  <c r="F58" i="9"/>
  <c r="F59" i="9"/>
  <c r="F50" i="9"/>
  <c r="F46" i="9"/>
  <c r="F47" i="9"/>
  <c r="F48" i="9"/>
  <c r="F45" i="9"/>
  <c r="F42" i="9"/>
  <c r="F41" i="9"/>
  <c r="F37" i="9" l="1"/>
  <c r="F38" i="9"/>
  <c r="F34" i="9"/>
  <c r="F33" i="9"/>
  <c r="F29" i="9"/>
  <c r="F30" i="9"/>
  <c r="F31" i="9"/>
  <c r="F28" i="9"/>
  <c r="F26" i="9"/>
  <c r="F25" i="9"/>
  <c r="F23" i="9"/>
  <c r="F18" i="9"/>
  <c r="F19" i="9"/>
  <c r="F20" i="9"/>
  <c r="F21" i="9"/>
  <c r="F22" i="9"/>
  <c r="F17" i="9"/>
  <c r="F15" i="9"/>
  <c r="F14" i="9"/>
  <c r="Q41" i="9" l="1"/>
  <c r="E36" i="9"/>
  <c r="F36" i="9" s="1"/>
  <c r="F60" i="9" s="1"/>
</calcChain>
</file>

<file path=xl/sharedStrings.xml><?xml version="1.0" encoding="utf-8"?>
<sst xmlns="http://schemas.openxmlformats.org/spreadsheetml/2006/main" count="111" uniqueCount="97">
  <si>
    <t xml:space="preserve"> </t>
  </si>
  <si>
    <t>Общ брой точки</t>
  </si>
  <si>
    <t>Брой</t>
  </si>
  <si>
    <t>Оценъчни точки</t>
  </si>
  <si>
    <t>А</t>
  </si>
  <si>
    <t>В</t>
  </si>
  <si>
    <t>1.2.1 оглавяват ранглистата в съответната научна област (първите две за интердисциплинарни науки)</t>
  </si>
  <si>
    <t>1.2.2 попадат в категория Q1</t>
  </si>
  <si>
    <t>1.2.3 попадат в категория Q2</t>
  </si>
  <si>
    <t>1.2.4  попадат в категория Q3</t>
  </si>
  <si>
    <t>1.2.5  попадат в категория Q4</t>
  </si>
  <si>
    <t>1.4 Бонус точки за публикации в рецензирани тематични сборници, които са:</t>
  </si>
  <si>
    <t xml:space="preserve">1.4.1 издадени от национални академични издателства </t>
  </si>
  <si>
    <t xml:space="preserve">1.4.2 издадени от международни академични издателства </t>
  </si>
  <si>
    <t xml:space="preserve">1.5 Научни монографии </t>
  </si>
  <si>
    <t>3.10 Експертни доклади по писмена заявка от международни институции и органи (ЕС, ЮНЕСКО и др.), които не се заплащат.</t>
  </si>
  <si>
    <t>3.11 Експертни доклади по писмена заявка от държавни и общински институции и органи, които не се заплащат.</t>
  </si>
  <si>
    <t>3.12 Експертни становища за изпълнителната, законодателната, съдебната и местна власт, които не се заплащат.</t>
  </si>
  <si>
    <t xml:space="preserve">3.13 Изработване на уникални апарати за участие в международни програми, които не са икономическа дейност. </t>
  </si>
  <si>
    <t>Име</t>
  </si>
  <si>
    <t>Презиме</t>
  </si>
  <si>
    <t>Фамилия</t>
  </si>
  <si>
    <t>Научна степен</t>
  </si>
  <si>
    <t>Научно звание</t>
  </si>
  <si>
    <t>Секция</t>
  </si>
  <si>
    <t xml:space="preserve">Общо </t>
  </si>
  <si>
    <t>1.5 Брой монографии (базисни точки)</t>
  </si>
  <si>
    <t>3. ОБЩЕСТВЕНО И ИКОНОМИЧЕСКО ВЪЗДЕЙСТВИЕ</t>
  </si>
  <si>
    <t>Теглови коефициент</t>
  </si>
  <si>
    <t xml:space="preserve">3.5 Участие в изпълнението на важни научни проекти, целево финансирани от държавата към бюджетната субсидия (проекти с бюджет над 150 хил. лв.). </t>
  </si>
  <si>
    <t>3.6 Участие в изготвяне на национални документи от стратегическо значение.</t>
  </si>
  <si>
    <t xml:space="preserve"> 3.9. Организиране на изложби</t>
  </si>
  <si>
    <t>3.9.1 Организиране на изложби в чужбина – 20 т. за събитие</t>
  </si>
  <si>
    <t>3.9.2 Организиране на изложби в страната – 10 т. за събитие</t>
  </si>
  <si>
    <t xml:space="preserve">Критерии и показатели за оценка </t>
  </si>
  <si>
    <t xml:space="preserve">1.1 Брой научни публикации в издания, отразени в ERIH PLUS, Scopus или Web of Science </t>
  </si>
  <si>
    <t>1.1а. Брой научни публикации, отразени в профилирани бази-данни в отделните научни области (Приложение 1)</t>
  </si>
  <si>
    <t>1.2.6 списания с SJR ранг в Scopus, които не попадат в Q категория</t>
  </si>
  <si>
    <t>1.5в Бонус точки за монографии издадени от академични издателства в България или монографии, публикувани от други издателства след рецензиране, които не попадат в 1.5а или 1.5б.</t>
  </si>
  <si>
    <t>3.4 Получени средства от други източници, които не са стопанска дейност  по 2 т. на 1000 лв.</t>
  </si>
  <si>
    <t>3.9.3 Организиране на ателиета и творчески работилници  – 8 т. за събитие</t>
  </si>
  <si>
    <t>С</t>
  </si>
  <si>
    <t>АхВxС</t>
  </si>
  <si>
    <t>1.2 Бонус точки за статии в списания, реферирани и индексирани от Web of Science и SCOPUS, които:</t>
  </si>
  <si>
    <t>1.5б Бонус точки за монографии с национално значение, които не попадат в т.1.5а, а също и академични справочници и аналитични издания (речници, енциклопедии и др.).</t>
  </si>
  <si>
    <t xml:space="preserve">1.8.2 Брой други доказани независими цитирания в научни издания. </t>
  </si>
  <si>
    <t>1.8.3 Брой доказани независими цитирания в дисертации (трудове на научния ръководител или научния консултант на докторанта се изключват).</t>
  </si>
  <si>
    <t>3.7 Организиране на международни научни форуми (участие на минимум 30 участника).</t>
  </si>
  <si>
    <t>3.8 Организиране на национални научни форуми, вкл. с международно участие (участие на минимум 30 участника).</t>
  </si>
  <si>
    <t>*Включват се за 2021–2023 г. при условие, че изданията са с ISSN или ISBN, има решение на научен съвет за публикуване на изданието и регистрация в националния референтен списък на съвременни български научни издания с научно рецензиране на НАЦИД</t>
  </si>
  <si>
    <t xml:space="preserve"> ** В колона "А" се въвежда сумата привлечени средства в лв.</t>
  </si>
  <si>
    <t xml:space="preserve">1.3 Брой рецензирани научни публикации в списания, които не са отразени в ERIH PLUS, Scopus или Web of Science, както и по т.1.1а или публикации в тематични сборници, вкл. сборници от национални и международни научни форуми*. </t>
  </si>
  <si>
    <t xml:space="preserve">1.7 Брой патенти и полезни модели за предходните две години със заявител НИГГГ: </t>
  </si>
  <si>
    <t xml:space="preserve">3.14 Образователни курсове и семинари (не по-малко от 30 учебни часа), които са организирани от институтите на БАН. </t>
  </si>
  <si>
    <t>3.1  Получени средства от външни източници по международни научни проекти  (РП на ЕС, НАТО, ЮНЕСКО и др.) - по 6 т. на 1000 лв.**</t>
  </si>
  <si>
    <t xml:space="preserve">1.1 НАУЧНИ РЕЗУЛТАТИ </t>
  </si>
  <si>
    <t>Департамент/ Център</t>
  </si>
  <si>
    <t xml:space="preserve"> 3.15 Публични лекции и медийни изяви възложени от НИГГГ или ръководни органи на БАН.</t>
  </si>
  <si>
    <t>3.17 Тематичен сборник с национално значение, издаден от НИГГГ. Тематичните сборници с национално значение се докладват с конкретно мотивирано предложение от научните съвети на НИГГГ и се одобряват от Съвета за издателска дейност към УС на БАН.</t>
  </si>
  <si>
    <t>Карта за оценка на научноизследователската дейност на учените                                                                                                                                                                                                                                                                     от НИГГГ-БАН (2021-2022 г.)</t>
  </si>
  <si>
    <r>
      <t xml:space="preserve">1-а. </t>
    </r>
    <r>
      <rPr>
        <b/>
        <i/>
        <sz val="11"/>
        <color theme="1"/>
        <rFont val="Times New Roman"/>
        <family val="1"/>
        <charset val="204"/>
      </rPr>
      <t>НАУЧНА ПРОДУКЦИЯ</t>
    </r>
    <r>
      <rPr>
        <b/>
        <sz val="11"/>
        <color theme="1"/>
        <rFont val="Times New Roman"/>
        <family val="1"/>
        <charset val="204"/>
      </rPr>
      <t xml:space="preserve">  - 55 % от (K2 минус К2Б))                                                            </t>
    </r>
    <r>
      <rPr>
        <sz val="8"/>
        <color theme="1"/>
        <rFont val="Times New Roman"/>
        <family val="1"/>
        <charset val="204"/>
      </rPr>
      <t>З</t>
    </r>
    <r>
      <rPr>
        <sz val="10"/>
        <color theme="1"/>
        <rFont val="Times New Roman"/>
        <family val="1"/>
        <charset val="204"/>
      </rPr>
      <t>а научни трудове, в които броят автори от НИГГГ е под 5 % от общия брой съавтори, се въвежда коригиращ коефициент. Корекция за брой автори не се прилага в случаите, когато: кореспондиращият автор е от системата на БАН; статията е класирана в 1 % на най-цитираните статии според ESI -  Web of Science.</t>
    </r>
  </si>
  <si>
    <r>
      <t>1.5a Бонус точки за монографии, издадени от реномирани международни издателства.</t>
    </r>
    <r>
      <rPr>
        <sz val="10"/>
        <color theme="1"/>
        <rFont val="Times New Roman"/>
        <family val="1"/>
        <charset val="204"/>
      </rPr>
      <t xml:space="preserve"> </t>
    </r>
  </si>
  <si>
    <r>
      <t xml:space="preserve">1-б. </t>
    </r>
    <r>
      <rPr>
        <b/>
        <i/>
        <sz val="11"/>
        <color theme="1"/>
        <rFont val="Times New Roman"/>
        <family val="1"/>
        <charset val="204"/>
      </rPr>
      <t>ЦИТИРАНИЯ</t>
    </r>
    <r>
      <rPr>
        <b/>
        <sz val="11"/>
        <color theme="1"/>
        <rFont val="Times New Roman"/>
        <family val="1"/>
        <charset val="204"/>
      </rPr>
      <t xml:space="preserve"> - 25 % от (K2 минус К2Б))                           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 xml:space="preserve">Оценяват се цитиранията от предходните две години. За цитирания на научни трудове, в които авторът за кореспонденция не е от БАН и броят съавтори от НИГГГ е под 5 % от общия брой съавтори, се въвежда коригиращ коефициент. </t>
    </r>
  </si>
  <si>
    <r>
      <t xml:space="preserve">3.2 Получени средства от различни външни източници от страната по научни проекти на </t>
    </r>
    <r>
      <rPr>
        <b/>
        <sz val="11"/>
        <color theme="1"/>
        <rFont val="Times New Roman"/>
        <family val="1"/>
        <charset val="204"/>
      </rPr>
      <t>конкурсен принцип</t>
    </r>
    <r>
      <rPr>
        <sz val="11"/>
        <color theme="1"/>
        <rFont val="Times New Roman"/>
        <family val="1"/>
        <charset val="204"/>
      </rPr>
      <t xml:space="preserve"> (ФНИ, НПКНИ, оперативни програми и др.) - по 4 т. на 1000 лв.</t>
    </r>
  </si>
  <si>
    <r>
      <t xml:space="preserve">3-б. </t>
    </r>
    <r>
      <rPr>
        <b/>
        <i/>
        <sz val="11"/>
        <color theme="1"/>
        <rFont val="Times New Roman"/>
        <family val="1"/>
        <charset val="204"/>
      </rPr>
      <t>ДЕЙНОСТИ В ДИРЕКТНА ПОЛЗА НА ИНСТИТУЦИИ И ОРГАНИ НА ОБЩИНИТЕ, ДЪРЖАВАТА И ЕС</t>
    </r>
    <r>
      <rPr>
        <b/>
        <sz val="11"/>
        <color theme="1"/>
        <rFont val="Times New Roman"/>
        <family val="1"/>
        <charset val="204"/>
      </rPr>
      <t xml:space="preserve"> - 5 % от (K2 минус К2Б)).                                                                                               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Оценяват се само дейности за предходната година, които не са отчетени в раздел 3а.</t>
    </r>
  </si>
  <si>
    <r>
      <t xml:space="preserve">1.8.1 Брой независими цитирания в Scopus или Web of Science, получени за предходните две години  - по 1 т. за цитиране, като се умножава по коефициента </t>
    </r>
    <r>
      <rPr>
        <sz val="13"/>
        <color theme="1"/>
        <rFont val="Times New Roman"/>
        <family val="1"/>
        <charset val="204"/>
      </rPr>
      <t>К</t>
    </r>
    <r>
      <rPr>
        <sz val="7"/>
        <color theme="1"/>
        <rFont val="Times New Roman"/>
        <family val="1"/>
        <charset val="204"/>
      </rPr>
      <t>НИГГГ</t>
    </r>
    <r>
      <rPr>
        <sz val="12"/>
        <color theme="1"/>
        <rFont val="Times New Roman"/>
        <family val="1"/>
        <charset val="204"/>
      </rPr>
      <t xml:space="preserve"> (2,13) (=0,25*2,13=0,5325).</t>
    </r>
  </si>
  <si>
    <t>Е 1.1 а</t>
  </si>
  <si>
    <t>Е 1.2.1 а</t>
  </si>
  <si>
    <t>Е 1.2.2 а</t>
  </si>
  <si>
    <t>Е 1.2.3 а</t>
  </si>
  <si>
    <t>Е 1.2.4 а</t>
  </si>
  <si>
    <t>Е 1.2.5 а</t>
  </si>
  <si>
    <t>Е 1.2.6 а</t>
  </si>
  <si>
    <t>Е 1.3 а</t>
  </si>
  <si>
    <t>E 1.4.2 a</t>
  </si>
  <si>
    <t>E 1.4.1 a</t>
  </si>
  <si>
    <t>E 1.5 a</t>
  </si>
  <si>
    <t>E 1.6.1 a</t>
  </si>
  <si>
    <t>E 1.7.2</t>
  </si>
  <si>
    <t>E 1.8.1</t>
  </si>
  <si>
    <t>E 1.8.2</t>
  </si>
  <si>
    <t>A 1.2.3</t>
  </si>
  <si>
    <t>Е 3.5</t>
  </si>
  <si>
    <t>Е 3.06</t>
  </si>
  <si>
    <t>А 4.3.1 А 4.3.2</t>
  </si>
  <si>
    <t>Е 3.15</t>
  </si>
  <si>
    <t>А 3.1.1 А 3.1.3</t>
  </si>
  <si>
    <t>Е 3.13</t>
  </si>
  <si>
    <t>Е 3.12</t>
  </si>
  <si>
    <t>Е 3.11</t>
  </si>
  <si>
    <t>Е 3.10</t>
  </si>
  <si>
    <t>А 2.3.4 а/б</t>
  </si>
  <si>
    <t>А 4.3.3 А 4.3.4</t>
  </si>
  <si>
    <t>SONIX</t>
  </si>
  <si>
    <t xml:space="preserve">1.7.1 Полезен модел </t>
  </si>
  <si>
    <t>1.7.2 За регистрирани патенти с патентопритежател НИГГГ</t>
  </si>
  <si>
    <r>
      <t xml:space="preserve">3-а. </t>
    </r>
    <r>
      <rPr>
        <b/>
        <i/>
        <sz val="11"/>
        <color theme="1"/>
        <rFont val="Times New Roman"/>
        <family val="1"/>
        <charset val="204"/>
      </rPr>
      <t>ПОЛУЧЕНИ СРЕДСТВА</t>
    </r>
    <r>
      <rPr>
        <b/>
        <sz val="11"/>
        <color theme="1"/>
        <rFont val="Times New Roman"/>
        <family val="1"/>
        <charset val="204"/>
      </rPr>
      <t xml:space="preserve"> - 15 % от (K2 минус К2Б))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</si>
</sst>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5" fillId="0" borderId="6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1" fillId="3" borderId="8" xfId="0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1" fillId="4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1" fillId="6" borderId="8" xfId="0" applyFont="1" applyFill="1" applyBorder="1" applyAlignment="1">
      <alignment wrapText="1"/>
    </xf>
    <xf numFmtId="0" fontId="1" fillId="6" borderId="4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8" xfId="0" applyFont="1" applyBorder="1" applyAlignment="1">
      <alignment wrapText="1"/>
    </xf>
    <xf numFmtId="3" fontId="1" fillId="0" borderId="1" xfId="0" applyNumberFormat="1" applyFont="1" applyFill="1" applyBorder="1" applyAlignment="1">
      <alignment wrapText="1"/>
    </xf>
    <xf numFmtId="0" fontId="1" fillId="0" borderId="8" xfId="0" applyNumberFormat="1" applyFont="1" applyFill="1" applyBorder="1" applyAlignment="1">
      <alignment wrapText="1"/>
    </xf>
    <xf numFmtId="0" fontId="7" fillId="5" borderId="1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wrapText="1"/>
    </xf>
    <xf numFmtId="0" fontId="7" fillId="3" borderId="12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" xfId="0" applyFont="1" applyBorder="1"/>
    <xf numFmtId="0" fontId="0" fillId="0" borderId="1" xfId="0" applyBorder="1"/>
    <xf numFmtId="0" fontId="13" fillId="0" borderId="1" xfId="0" applyFont="1" applyFill="1" applyBorder="1"/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7" fillId="0" borderId="12" xfId="0" applyFont="1" applyFill="1" applyBorder="1" applyAlignment="1" applyProtection="1">
      <alignment horizontal="left" vertical="top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8" xfId="0" applyFont="1" applyFill="1" applyBorder="1" applyAlignment="1" applyProtection="1">
      <alignment wrapText="1"/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0" fontId="1" fillId="0" borderId="12" xfId="0" applyFont="1" applyBorder="1" applyAlignment="1" applyProtection="1">
      <alignment horizontal="left" vertical="top" wrapText="1"/>
      <protection hidden="1"/>
    </xf>
    <xf numFmtId="0" fontId="1" fillId="4" borderId="1" xfId="0" applyFont="1" applyFill="1" applyBorder="1" applyAlignment="1" applyProtection="1">
      <alignment wrapText="1"/>
      <protection hidden="1"/>
    </xf>
    <xf numFmtId="0" fontId="1" fillId="0" borderId="1" xfId="0" applyFont="1" applyFill="1" applyBorder="1" applyAlignment="1" applyProtection="1">
      <alignment wrapText="1"/>
      <protection hidden="1"/>
    </xf>
    <xf numFmtId="0" fontId="1" fillId="0" borderId="8" xfId="0" applyFont="1" applyFill="1" applyBorder="1" applyAlignment="1" applyProtection="1">
      <alignment wrapText="1"/>
      <protection hidden="1"/>
    </xf>
    <xf numFmtId="0" fontId="1" fillId="0" borderId="4" xfId="0" applyFont="1" applyBorder="1" applyAlignment="1" applyProtection="1">
      <alignment wrapText="1"/>
      <protection hidden="1"/>
    </xf>
    <xf numFmtId="0" fontId="5" fillId="0" borderId="5" xfId="0" applyFont="1" applyFill="1" applyBorder="1" applyAlignment="1" applyProtection="1">
      <alignment horizontal="center" vertical="top" wrapText="1"/>
      <protection locked="0"/>
    </xf>
    <xf numFmtId="0" fontId="1" fillId="0" borderId="5" xfId="0" applyFont="1" applyBorder="1" applyAlignment="1">
      <alignment wrapText="1"/>
    </xf>
    <xf numFmtId="0" fontId="5" fillId="4" borderId="5" xfId="0" applyFont="1" applyFill="1" applyBorder="1" applyAlignment="1" applyProtection="1">
      <alignment horizontal="center" vertical="top" wrapText="1"/>
      <protection locked="0"/>
    </xf>
    <xf numFmtId="0" fontId="1" fillId="4" borderId="5" xfId="0" applyFont="1" applyFill="1" applyBorder="1" applyAlignment="1" applyProtection="1">
      <alignment wrapText="1"/>
      <protection locked="0"/>
    </xf>
    <xf numFmtId="0" fontId="5" fillId="4" borderId="11" xfId="0" applyFont="1" applyFill="1" applyBorder="1" applyAlignment="1" applyProtection="1">
      <alignment horizontal="center" vertical="top" wrapText="1"/>
      <protection locked="0"/>
    </xf>
    <xf numFmtId="0" fontId="1" fillId="4" borderId="2" xfId="0" applyFont="1" applyFill="1" applyBorder="1" applyAlignment="1" applyProtection="1">
      <alignment wrapText="1"/>
      <protection locked="0"/>
    </xf>
    <xf numFmtId="0" fontId="1" fillId="4" borderId="3" xfId="0" applyFont="1" applyFill="1" applyBorder="1" applyAlignment="1" applyProtection="1">
      <alignment wrapText="1"/>
      <protection locked="0"/>
    </xf>
    <xf numFmtId="0" fontId="5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/>
    <xf numFmtId="0" fontId="3" fillId="0" borderId="1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0C0C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abSelected="1" workbookViewId="0">
      <selection activeCell="S22" sqref="S22"/>
    </sheetView>
  </sheetViews>
  <sheetFormatPr defaultRowHeight="15" x14ac:dyDescent="0.25"/>
  <cols>
    <col min="1" max="1" width="9.140625" style="1"/>
    <col min="2" max="2" width="59" style="28" customWidth="1"/>
    <col min="3" max="3" width="9.85546875" style="2" customWidth="1"/>
    <col min="4" max="4" width="11.42578125" style="2" customWidth="1"/>
    <col min="5" max="5" width="11.28515625" style="2" customWidth="1"/>
    <col min="6" max="6" width="10" style="2" customWidth="1"/>
    <col min="7" max="7" width="8.42578125" style="1" customWidth="1"/>
    <col min="8" max="8" width="9.85546875" style="1" customWidth="1"/>
    <col min="9" max="9" width="11" style="1" customWidth="1"/>
    <col min="10" max="10" width="10.5703125" style="1" customWidth="1"/>
    <col min="11" max="16384" width="9.140625" style="1"/>
  </cols>
  <sheetData>
    <row r="1" spans="1:10" ht="37.5" customHeight="1" thickBot="1" x14ac:dyDescent="0.3">
      <c r="B1" s="56" t="s">
        <v>59</v>
      </c>
      <c r="C1" s="57"/>
      <c r="D1" s="57"/>
      <c r="E1" s="57"/>
      <c r="F1" s="57"/>
    </row>
    <row r="2" spans="1:10" ht="16.5" thickBot="1" x14ac:dyDescent="0.3">
      <c r="B2" s="3" t="s">
        <v>19</v>
      </c>
      <c r="C2" s="50"/>
      <c r="D2" s="51"/>
      <c r="E2" s="51"/>
      <c r="F2" s="52"/>
    </row>
    <row r="3" spans="1:10" ht="16.5" thickBot="1" x14ac:dyDescent="0.3">
      <c r="B3" s="3" t="s">
        <v>20</v>
      </c>
      <c r="C3" s="53"/>
      <c r="D3" s="54"/>
      <c r="E3" s="54"/>
      <c r="F3" s="54"/>
    </row>
    <row r="4" spans="1:10" ht="16.5" thickBot="1" x14ac:dyDescent="0.3">
      <c r="B4" s="4" t="s">
        <v>21</v>
      </c>
      <c r="C4" s="48"/>
      <c r="D4" s="49"/>
      <c r="E4" s="49"/>
      <c r="F4" s="49"/>
    </row>
    <row r="5" spans="1:10" ht="16.5" thickBot="1" x14ac:dyDescent="0.3">
      <c r="B5" s="4" t="s">
        <v>22</v>
      </c>
      <c r="C5" s="48"/>
      <c r="D5" s="49"/>
      <c r="E5" s="49"/>
      <c r="F5" s="49"/>
    </row>
    <row r="6" spans="1:10" ht="16.5" thickBot="1" x14ac:dyDescent="0.3">
      <c r="B6" s="4" t="s">
        <v>23</v>
      </c>
      <c r="C6" s="48"/>
      <c r="D6" s="49"/>
      <c r="E6" s="49"/>
      <c r="F6" s="49"/>
    </row>
    <row r="7" spans="1:10" ht="16.5" thickBot="1" x14ac:dyDescent="0.3">
      <c r="B7" s="4" t="s">
        <v>56</v>
      </c>
      <c r="C7" s="48"/>
      <c r="D7" s="49"/>
      <c r="E7" s="49"/>
      <c r="F7" s="49"/>
    </row>
    <row r="8" spans="1:10" ht="16.5" thickBot="1" x14ac:dyDescent="0.3">
      <c r="B8" s="4" t="s">
        <v>24</v>
      </c>
      <c r="C8" s="48"/>
      <c r="D8" s="49"/>
      <c r="E8" s="49"/>
      <c r="F8" s="49"/>
    </row>
    <row r="9" spans="1:10" ht="16.5" thickBot="1" x14ac:dyDescent="0.3">
      <c r="B9" s="5"/>
      <c r="C9" s="46">
        <v>2021</v>
      </c>
      <c r="D9" s="47"/>
      <c r="E9" s="47"/>
      <c r="F9" s="47"/>
      <c r="G9" s="46">
        <v>2022</v>
      </c>
      <c r="H9" s="47"/>
      <c r="I9" s="47"/>
      <c r="J9" s="47"/>
    </row>
    <row r="10" spans="1:10" ht="45" x14ac:dyDescent="0.25">
      <c r="A10" s="55" t="s">
        <v>93</v>
      </c>
      <c r="B10" s="58" t="s">
        <v>34</v>
      </c>
      <c r="C10" s="6" t="s">
        <v>2</v>
      </c>
      <c r="D10" s="6" t="s">
        <v>3</v>
      </c>
      <c r="E10" s="7" t="s">
        <v>28</v>
      </c>
      <c r="F10" s="8" t="s">
        <v>1</v>
      </c>
      <c r="G10" s="6" t="s">
        <v>2</v>
      </c>
      <c r="H10" s="6" t="s">
        <v>3</v>
      </c>
      <c r="I10" s="7" t="s">
        <v>28</v>
      </c>
      <c r="J10" s="8" t="s">
        <v>1</v>
      </c>
    </row>
    <row r="11" spans="1:10" x14ac:dyDescent="0.25">
      <c r="A11" s="55"/>
      <c r="B11" s="59"/>
      <c r="C11" s="9" t="s">
        <v>4</v>
      </c>
      <c r="D11" s="9" t="s">
        <v>5</v>
      </c>
      <c r="E11" s="10" t="s">
        <v>41</v>
      </c>
      <c r="F11" s="11" t="s">
        <v>42</v>
      </c>
      <c r="G11" s="9" t="s">
        <v>4</v>
      </c>
      <c r="H11" s="9" t="s">
        <v>5</v>
      </c>
      <c r="I11" s="10" t="s">
        <v>41</v>
      </c>
      <c r="J11" s="11" t="s">
        <v>42</v>
      </c>
    </row>
    <row r="12" spans="1:10" x14ac:dyDescent="0.25">
      <c r="A12" s="32"/>
      <c r="B12" s="30" t="s">
        <v>55</v>
      </c>
      <c r="C12" s="12" t="s">
        <v>0</v>
      </c>
      <c r="D12" s="12"/>
      <c r="E12" s="13"/>
      <c r="F12" s="14" t="s">
        <v>0</v>
      </c>
      <c r="G12" s="12" t="s">
        <v>0</v>
      </c>
      <c r="H12" s="12"/>
      <c r="I12" s="13"/>
      <c r="J12" s="14" t="s">
        <v>0</v>
      </c>
    </row>
    <row r="13" spans="1:10" ht="78.75" x14ac:dyDescent="0.25">
      <c r="A13" s="32"/>
      <c r="B13" s="30" t="s">
        <v>60</v>
      </c>
      <c r="C13" s="12"/>
      <c r="D13" s="12"/>
      <c r="E13" s="13"/>
      <c r="F13" s="14"/>
      <c r="G13" s="12"/>
      <c r="H13" s="12"/>
      <c r="I13" s="13"/>
      <c r="J13" s="14"/>
    </row>
    <row r="14" spans="1:10" ht="30" x14ac:dyDescent="0.25">
      <c r="A14" s="33" t="s">
        <v>66</v>
      </c>
      <c r="B14" s="31" t="s">
        <v>35</v>
      </c>
      <c r="C14" s="15"/>
      <c r="D14" s="16">
        <v>1</v>
      </c>
      <c r="E14" s="17">
        <v>0.55000000000000004</v>
      </c>
      <c r="F14" s="18">
        <f>C14*D14*E14</f>
        <v>0</v>
      </c>
      <c r="G14" s="15"/>
      <c r="H14" s="16">
        <v>1</v>
      </c>
      <c r="I14" s="17">
        <v>0.55000000000000004</v>
      </c>
      <c r="J14" s="18">
        <f>G14*H14*I14</f>
        <v>0</v>
      </c>
    </row>
    <row r="15" spans="1:10" ht="38.25" customHeight="1" x14ac:dyDescent="0.25">
      <c r="A15" s="32"/>
      <c r="B15" s="31" t="s">
        <v>36</v>
      </c>
      <c r="C15" s="15"/>
      <c r="D15" s="16">
        <v>0.8</v>
      </c>
      <c r="E15" s="17">
        <v>0.55000000000000004</v>
      </c>
      <c r="F15" s="18">
        <f>C15*D15*E15</f>
        <v>0</v>
      </c>
      <c r="G15" s="15"/>
      <c r="H15" s="16">
        <v>0.8</v>
      </c>
      <c r="I15" s="17">
        <v>0.55000000000000004</v>
      </c>
      <c r="J15" s="18">
        <f>G15*H15*I15</f>
        <v>0</v>
      </c>
    </row>
    <row r="16" spans="1:10" ht="30.75" customHeight="1" x14ac:dyDescent="0.25">
      <c r="A16" s="32"/>
      <c r="B16" s="30" t="s">
        <v>43</v>
      </c>
      <c r="C16" s="19"/>
      <c r="D16" s="19"/>
      <c r="E16" s="20"/>
      <c r="F16" s="21"/>
      <c r="G16" s="19"/>
      <c r="H16" s="19"/>
      <c r="I16" s="20"/>
      <c r="J16" s="21"/>
    </row>
    <row r="17" spans="1:10" ht="45.75" customHeight="1" x14ac:dyDescent="0.25">
      <c r="A17" s="34" t="s">
        <v>67</v>
      </c>
      <c r="B17" s="31" t="s">
        <v>6</v>
      </c>
      <c r="C17" s="15"/>
      <c r="D17" s="16">
        <v>20</v>
      </c>
      <c r="E17" s="17">
        <v>0.55000000000000004</v>
      </c>
      <c r="F17" s="18">
        <f>C17*D17*E17</f>
        <v>0</v>
      </c>
      <c r="G17" s="15"/>
      <c r="H17" s="16">
        <v>20</v>
      </c>
      <c r="I17" s="17">
        <v>0.55000000000000004</v>
      </c>
      <c r="J17" s="18">
        <f>G17*H17*I17</f>
        <v>0</v>
      </c>
    </row>
    <row r="18" spans="1:10" ht="27.75" customHeight="1" x14ac:dyDescent="0.25">
      <c r="A18" s="34" t="s">
        <v>68</v>
      </c>
      <c r="B18" s="31" t="s">
        <v>7</v>
      </c>
      <c r="C18" s="15"/>
      <c r="D18" s="16">
        <v>16</v>
      </c>
      <c r="E18" s="17">
        <v>0.55000000000000004</v>
      </c>
      <c r="F18" s="18">
        <f t="shared" ref="F18:F22" si="0">C18*D18*E18</f>
        <v>0</v>
      </c>
      <c r="G18" s="15"/>
      <c r="H18" s="16">
        <v>16</v>
      </c>
      <c r="I18" s="17">
        <v>0.55000000000000004</v>
      </c>
      <c r="J18" s="18">
        <f t="shared" ref="J18:J22" si="1">G18*H18*I18</f>
        <v>0</v>
      </c>
    </row>
    <row r="19" spans="1:10" ht="27" customHeight="1" x14ac:dyDescent="0.25">
      <c r="A19" s="34" t="s">
        <v>69</v>
      </c>
      <c r="B19" s="31" t="s">
        <v>8</v>
      </c>
      <c r="C19" s="15"/>
      <c r="D19" s="16">
        <v>12</v>
      </c>
      <c r="E19" s="17">
        <v>0.55000000000000004</v>
      </c>
      <c r="F19" s="18">
        <f t="shared" si="0"/>
        <v>0</v>
      </c>
      <c r="G19" s="15"/>
      <c r="H19" s="16">
        <v>12</v>
      </c>
      <c r="I19" s="17">
        <v>0.55000000000000004</v>
      </c>
      <c r="J19" s="18">
        <f t="shared" si="1"/>
        <v>0</v>
      </c>
    </row>
    <row r="20" spans="1:10" ht="26.25" customHeight="1" x14ac:dyDescent="0.25">
      <c r="A20" s="34" t="s">
        <v>70</v>
      </c>
      <c r="B20" s="31" t="s">
        <v>9</v>
      </c>
      <c r="C20" s="15"/>
      <c r="D20" s="16">
        <v>8</v>
      </c>
      <c r="E20" s="17">
        <v>0.55000000000000004</v>
      </c>
      <c r="F20" s="18">
        <f t="shared" si="0"/>
        <v>0</v>
      </c>
      <c r="G20" s="15"/>
      <c r="H20" s="16">
        <v>8</v>
      </c>
      <c r="I20" s="17">
        <v>0.55000000000000004</v>
      </c>
      <c r="J20" s="18">
        <f t="shared" si="1"/>
        <v>0</v>
      </c>
    </row>
    <row r="21" spans="1:10" ht="21" customHeight="1" x14ac:dyDescent="0.25">
      <c r="A21" s="34" t="s">
        <v>71</v>
      </c>
      <c r="B21" s="31" t="s">
        <v>10</v>
      </c>
      <c r="C21" s="15"/>
      <c r="D21" s="16">
        <v>4</v>
      </c>
      <c r="E21" s="17">
        <v>0.55000000000000004</v>
      </c>
      <c r="F21" s="18">
        <f t="shared" si="0"/>
        <v>0</v>
      </c>
      <c r="G21" s="15"/>
      <c r="H21" s="16">
        <v>4</v>
      </c>
      <c r="I21" s="17">
        <v>0.55000000000000004</v>
      </c>
      <c r="J21" s="18">
        <f t="shared" si="1"/>
        <v>0</v>
      </c>
    </row>
    <row r="22" spans="1:10" ht="29.25" customHeight="1" x14ac:dyDescent="0.25">
      <c r="A22" s="34" t="s">
        <v>72</v>
      </c>
      <c r="B22" s="31" t="s">
        <v>37</v>
      </c>
      <c r="C22" s="15"/>
      <c r="D22" s="16">
        <v>2</v>
      </c>
      <c r="E22" s="17">
        <v>0.55000000000000004</v>
      </c>
      <c r="F22" s="18">
        <f t="shared" si="0"/>
        <v>0</v>
      </c>
      <c r="G22" s="15"/>
      <c r="H22" s="16">
        <v>2</v>
      </c>
      <c r="I22" s="17">
        <v>0.55000000000000004</v>
      </c>
      <c r="J22" s="18">
        <f t="shared" si="1"/>
        <v>0</v>
      </c>
    </row>
    <row r="23" spans="1:10" ht="73.5" customHeight="1" x14ac:dyDescent="0.25">
      <c r="A23" s="33" t="s">
        <v>73</v>
      </c>
      <c r="B23" s="37" t="s">
        <v>51</v>
      </c>
      <c r="C23" s="15"/>
      <c r="D23" s="38">
        <v>0.4</v>
      </c>
      <c r="E23" s="39">
        <v>0.55000000000000004</v>
      </c>
      <c r="F23" s="40">
        <f>C23*D23*E23</f>
        <v>0</v>
      </c>
      <c r="G23" s="15"/>
      <c r="H23" s="38">
        <v>0.4</v>
      </c>
      <c r="I23" s="39">
        <v>0.55000000000000004</v>
      </c>
      <c r="J23" s="40">
        <f>G23*H23*I23</f>
        <v>0</v>
      </c>
    </row>
    <row r="24" spans="1:10" ht="42" customHeight="1" x14ac:dyDescent="0.25">
      <c r="A24" s="32"/>
      <c r="B24" s="30" t="s">
        <v>11</v>
      </c>
      <c r="C24" s="12"/>
      <c r="D24" s="19"/>
      <c r="E24" s="20"/>
      <c r="F24" s="21"/>
      <c r="G24" s="19"/>
      <c r="H24" s="19"/>
      <c r="I24" s="20"/>
      <c r="J24" s="21"/>
    </row>
    <row r="25" spans="1:10" ht="27" customHeight="1" x14ac:dyDescent="0.25">
      <c r="A25" s="33" t="s">
        <v>74</v>
      </c>
      <c r="B25" s="31" t="s">
        <v>12</v>
      </c>
      <c r="C25" s="15"/>
      <c r="D25" s="22">
        <v>0.2</v>
      </c>
      <c r="E25" s="23">
        <v>0.55000000000000004</v>
      </c>
      <c r="F25" s="18">
        <f>C25*D25*E25</f>
        <v>0</v>
      </c>
      <c r="G25" s="15"/>
      <c r="H25" s="22">
        <v>0.2</v>
      </c>
      <c r="I25" s="23">
        <v>0.55000000000000004</v>
      </c>
      <c r="J25" s="18">
        <f>G25*H25*I25</f>
        <v>0</v>
      </c>
    </row>
    <row r="26" spans="1:10" ht="31.5" customHeight="1" x14ac:dyDescent="0.25">
      <c r="A26" s="33" t="s">
        <v>75</v>
      </c>
      <c r="B26" s="31" t="s">
        <v>13</v>
      </c>
      <c r="C26" s="15"/>
      <c r="D26" s="22">
        <v>0.4</v>
      </c>
      <c r="E26" s="23">
        <v>0.55000000000000004</v>
      </c>
      <c r="F26" s="18">
        <f>C26*D26*E26</f>
        <v>0</v>
      </c>
      <c r="G26" s="15"/>
      <c r="H26" s="22">
        <v>0.4</v>
      </c>
      <c r="I26" s="23">
        <v>0.55000000000000004</v>
      </c>
      <c r="J26" s="18">
        <f>G26*H26*I26</f>
        <v>0</v>
      </c>
    </row>
    <row r="27" spans="1:10" ht="24.75" customHeight="1" x14ac:dyDescent="0.25">
      <c r="A27" s="32"/>
      <c r="B27" s="30" t="s">
        <v>14</v>
      </c>
      <c r="C27" s="12"/>
      <c r="D27" s="19"/>
      <c r="E27" s="20"/>
      <c r="F27" s="21"/>
      <c r="G27" s="19"/>
      <c r="H27" s="19"/>
      <c r="I27" s="20"/>
      <c r="J27" s="21"/>
    </row>
    <row r="28" spans="1:10" ht="21.75" customHeight="1" x14ac:dyDescent="0.25">
      <c r="A28" s="33" t="s">
        <v>76</v>
      </c>
      <c r="B28" s="31" t="s">
        <v>26</v>
      </c>
      <c r="C28" s="15"/>
      <c r="D28" s="22">
        <v>8</v>
      </c>
      <c r="E28" s="23">
        <v>0.55000000000000004</v>
      </c>
      <c r="F28" s="18">
        <f>C28*D28*E28</f>
        <v>0</v>
      </c>
      <c r="G28" s="15"/>
      <c r="H28" s="22">
        <v>8</v>
      </c>
      <c r="I28" s="23">
        <v>0.55000000000000004</v>
      </c>
      <c r="J28" s="18">
        <f>G28*H28*I28</f>
        <v>0</v>
      </c>
    </row>
    <row r="29" spans="1:10" ht="33" customHeight="1" x14ac:dyDescent="0.25">
      <c r="A29" s="33" t="s">
        <v>77</v>
      </c>
      <c r="B29" s="31" t="s">
        <v>61</v>
      </c>
      <c r="C29" s="15"/>
      <c r="D29" s="16">
        <v>12</v>
      </c>
      <c r="E29" s="23">
        <v>0.55000000000000004</v>
      </c>
      <c r="F29" s="18">
        <f t="shared" ref="F29:F31" si="2">C29*D29*E29</f>
        <v>0</v>
      </c>
      <c r="G29" s="15"/>
      <c r="H29" s="16">
        <v>12</v>
      </c>
      <c r="I29" s="23">
        <v>0.55000000000000004</v>
      </c>
      <c r="J29" s="18">
        <f>G29*H29*I29</f>
        <v>0</v>
      </c>
    </row>
    <row r="30" spans="1:10" ht="53.25" customHeight="1" x14ac:dyDescent="0.25">
      <c r="A30" s="33" t="s">
        <v>77</v>
      </c>
      <c r="B30" s="31" t="s">
        <v>44</v>
      </c>
      <c r="C30" s="15"/>
      <c r="D30" s="16">
        <v>8</v>
      </c>
      <c r="E30" s="23">
        <v>0.55000000000000004</v>
      </c>
      <c r="F30" s="18">
        <f t="shared" si="2"/>
        <v>0</v>
      </c>
      <c r="G30" s="15"/>
      <c r="H30" s="16">
        <v>8</v>
      </c>
      <c r="I30" s="23">
        <v>0.55000000000000004</v>
      </c>
      <c r="J30" s="18">
        <f>G30*H30*I30</f>
        <v>0</v>
      </c>
    </row>
    <row r="31" spans="1:10" ht="63.75" customHeight="1" x14ac:dyDescent="0.25">
      <c r="A31" s="32"/>
      <c r="B31" s="31" t="s">
        <v>38</v>
      </c>
      <c r="C31" s="15"/>
      <c r="D31" s="16">
        <v>6</v>
      </c>
      <c r="E31" s="23">
        <v>0.55000000000000004</v>
      </c>
      <c r="F31" s="18">
        <f t="shared" si="2"/>
        <v>0</v>
      </c>
      <c r="G31" s="15"/>
      <c r="H31" s="16">
        <v>6</v>
      </c>
      <c r="I31" s="23">
        <v>0.55000000000000004</v>
      </c>
      <c r="J31" s="18">
        <f>G31*H31*I31</f>
        <v>0</v>
      </c>
    </row>
    <row r="32" spans="1:10" ht="35.25" customHeight="1" x14ac:dyDescent="0.25">
      <c r="A32" s="32"/>
      <c r="B32" s="30" t="s">
        <v>52</v>
      </c>
      <c r="C32" s="12"/>
      <c r="D32" s="12"/>
      <c r="E32" s="13"/>
      <c r="F32" s="21"/>
      <c r="G32" s="12"/>
      <c r="H32" s="12"/>
      <c r="I32" s="13"/>
      <c r="J32" s="21"/>
    </row>
    <row r="33" spans="1:17" ht="23.25" customHeight="1" x14ac:dyDescent="0.25">
      <c r="A33" s="33" t="s">
        <v>78</v>
      </c>
      <c r="B33" s="31" t="s">
        <v>94</v>
      </c>
      <c r="C33" s="15"/>
      <c r="D33" s="16">
        <v>6</v>
      </c>
      <c r="E33" s="17">
        <v>0.55000000000000004</v>
      </c>
      <c r="F33" s="18">
        <f>C33*D33*E33</f>
        <v>0</v>
      </c>
      <c r="G33" s="15"/>
      <c r="H33" s="16">
        <v>6</v>
      </c>
      <c r="I33" s="17">
        <v>0.55000000000000004</v>
      </c>
      <c r="J33" s="18">
        <f>G33*H33*I33</f>
        <v>0</v>
      </c>
    </row>
    <row r="34" spans="1:17" ht="22.5" customHeight="1" x14ac:dyDescent="0.25">
      <c r="A34" s="32"/>
      <c r="B34" s="31" t="s">
        <v>95</v>
      </c>
      <c r="C34" s="15"/>
      <c r="D34" s="16">
        <v>12</v>
      </c>
      <c r="E34" s="17">
        <v>0.55000000000000004</v>
      </c>
      <c r="F34" s="18">
        <f>C34*D34*E34</f>
        <v>0</v>
      </c>
      <c r="G34" s="15"/>
      <c r="H34" s="16">
        <v>12</v>
      </c>
      <c r="I34" s="17">
        <v>0.55000000000000004</v>
      </c>
      <c r="J34" s="18">
        <f>G34*H34*I34</f>
        <v>0</v>
      </c>
    </row>
    <row r="35" spans="1:17" ht="70.5" customHeight="1" x14ac:dyDescent="0.25">
      <c r="A35" s="32"/>
      <c r="B35" s="30" t="s">
        <v>62</v>
      </c>
      <c r="C35" s="12"/>
      <c r="D35" s="12"/>
      <c r="E35" s="13"/>
      <c r="F35" s="14"/>
      <c r="G35" s="12"/>
      <c r="H35" s="12"/>
      <c r="I35" s="13"/>
      <c r="J35" s="14"/>
    </row>
    <row r="36" spans="1:17" ht="62.25" customHeight="1" x14ac:dyDescent="0.25">
      <c r="A36" s="33" t="s">
        <v>79</v>
      </c>
      <c r="B36" s="31" t="s">
        <v>65</v>
      </c>
      <c r="C36" s="15"/>
      <c r="D36" s="16">
        <v>1</v>
      </c>
      <c r="E36" s="17">
        <f>0.25*2.13</f>
        <v>0.53249999999999997</v>
      </c>
      <c r="F36" s="18">
        <f>C36*D36*E36</f>
        <v>0</v>
      </c>
      <c r="G36" s="15"/>
      <c r="H36" s="16">
        <v>1</v>
      </c>
      <c r="I36" s="17">
        <v>0.53249999999999997</v>
      </c>
      <c r="J36" s="18">
        <f>G36*H36*I36</f>
        <v>0</v>
      </c>
    </row>
    <row r="37" spans="1:17" ht="29.25" customHeight="1" x14ac:dyDescent="0.25">
      <c r="A37" s="33" t="s">
        <v>80</v>
      </c>
      <c r="B37" s="31" t="s">
        <v>45</v>
      </c>
      <c r="C37" s="15"/>
      <c r="D37" s="16">
        <v>0.8</v>
      </c>
      <c r="E37" s="17">
        <v>0.25</v>
      </c>
      <c r="F37" s="18">
        <f t="shared" ref="F37:F38" si="3">C37*D37*E37</f>
        <v>0</v>
      </c>
      <c r="G37" s="15"/>
      <c r="H37" s="16">
        <v>0.8</v>
      </c>
      <c r="I37" s="17">
        <v>0.25</v>
      </c>
      <c r="J37" s="18">
        <f t="shared" ref="J37:J38" si="4">G37*H37*I37</f>
        <v>0</v>
      </c>
    </row>
    <row r="38" spans="1:17" ht="51.75" customHeight="1" x14ac:dyDescent="0.25">
      <c r="A38" s="33" t="s">
        <v>81</v>
      </c>
      <c r="B38" s="31" t="s">
        <v>46</v>
      </c>
      <c r="C38" s="15"/>
      <c r="D38" s="16">
        <v>0.5</v>
      </c>
      <c r="E38" s="17">
        <v>0.25</v>
      </c>
      <c r="F38" s="18">
        <f t="shared" si="3"/>
        <v>0</v>
      </c>
      <c r="G38" s="15"/>
      <c r="H38" s="16">
        <v>0.5</v>
      </c>
      <c r="I38" s="17">
        <v>0.25</v>
      </c>
      <c r="J38" s="18">
        <f t="shared" si="4"/>
        <v>0</v>
      </c>
    </row>
    <row r="39" spans="1:17" ht="28.5" x14ac:dyDescent="0.25">
      <c r="A39" s="32"/>
      <c r="B39" s="30" t="s">
        <v>27</v>
      </c>
      <c r="C39" s="12"/>
      <c r="D39" s="12"/>
      <c r="E39" s="13"/>
      <c r="F39" s="14"/>
      <c r="G39" s="12"/>
      <c r="H39" s="12"/>
      <c r="I39" s="13"/>
      <c r="J39" s="14"/>
    </row>
    <row r="40" spans="1:17" x14ac:dyDescent="0.25">
      <c r="A40" s="32"/>
      <c r="B40" s="30" t="s">
        <v>96</v>
      </c>
      <c r="C40" s="12"/>
      <c r="D40" s="12"/>
      <c r="E40" s="13"/>
      <c r="F40" s="14"/>
      <c r="G40" s="12"/>
      <c r="H40" s="12"/>
      <c r="I40" s="13"/>
      <c r="J40" s="14"/>
    </row>
    <row r="41" spans="1:17" ht="48.75" customHeight="1" x14ac:dyDescent="0.25">
      <c r="A41" s="32"/>
      <c r="B41" s="31" t="s">
        <v>54</v>
      </c>
      <c r="C41" s="15"/>
      <c r="D41" s="24">
        <v>6</v>
      </c>
      <c r="E41" s="25">
        <v>0.15</v>
      </c>
      <c r="F41" s="18">
        <f>D41*(C41/1000)*E41</f>
        <v>0</v>
      </c>
      <c r="G41" s="15"/>
      <c r="H41" s="24">
        <v>6</v>
      </c>
      <c r="I41" s="25">
        <v>0.15</v>
      </c>
      <c r="J41" s="18">
        <f>H41*(G41/1000)*I41</f>
        <v>0</v>
      </c>
      <c r="Q41" s="1">
        <f>30*0.15</f>
        <v>4.5</v>
      </c>
    </row>
    <row r="42" spans="1:17" ht="54" customHeight="1" x14ac:dyDescent="0.25">
      <c r="A42" s="32"/>
      <c r="B42" s="31" t="s">
        <v>63</v>
      </c>
      <c r="C42" s="15"/>
      <c r="D42" s="16">
        <v>4</v>
      </c>
      <c r="E42" s="17">
        <v>0.15</v>
      </c>
      <c r="F42" s="18">
        <f>D42*(C42/1000)*E42</f>
        <v>0</v>
      </c>
      <c r="G42" s="15"/>
      <c r="H42" s="16">
        <v>4</v>
      </c>
      <c r="I42" s="17">
        <v>0.15</v>
      </c>
      <c r="J42" s="18">
        <f t="shared" ref="J42:J43" si="5">H42*(G42/1000)*I42</f>
        <v>0</v>
      </c>
    </row>
    <row r="43" spans="1:17" ht="30" x14ac:dyDescent="0.25">
      <c r="A43" s="32"/>
      <c r="B43" s="31" t="s">
        <v>39</v>
      </c>
      <c r="C43" s="15"/>
      <c r="D43" s="16">
        <v>2</v>
      </c>
      <c r="E43" s="17">
        <v>0.15</v>
      </c>
      <c r="F43" s="18">
        <f>D43*(C43/1000)*E43</f>
        <v>0</v>
      </c>
      <c r="G43" s="15"/>
      <c r="H43" s="16">
        <v>2</v>
      </c>
      <c r="I43" s="17">
        <v>0.15</v>
      </c>
      <c r="J43" s="18">
        <f t="shared" si="5"/>
        <v>0</v>
      </c>
    </row>
    <row r="44" spans="1:17" ht="70.5" x14ac:dyDescent="0.25">
      <c r="A44" s="32"/>
      <c r="B44" s="30" t="s">
        <v>64</v>
      </c>
      <c r="C44" s="12"/>
      <c r="D44" s="12"/>
      <c r="E44" s="13"/>
      <c r="F44" s="14"/>
      <c r="G44" s="12"/>
      <c r="H44" s="12"/>
      <c r="I44" s="13"/>
      <c r="J44" s="14"/>
    </row>
    <row r="45" spans="1:17" ht="45" x14ac:dyDescent="0.25">
      <c r="A45" s="33" t="s">
        <v>82</v>
      </c>
      <c r="B45" s="31" t="s">
        <v>29</v>
      </c>
      <c r="C45" s="15"/>
      <c r="D45" s="16">
        <v>200</v>
      </c>
      <c r="E45" s="17">
        <v>0.05</v>
      </c>
      <c r="F45" s="18">
        <f>C45*D45*E45</f>
        <v>0</v>
      </c>
      <c r="G45" s="15"/>
      <c r="H45" s="16">
        <v>200</v>
      </c>
      <c r="I45" s="17">
        <v>0.05</v>
      </c>
      <c r="J45" s="18">
        <f>G45*H45*I45</f>
        <v>0</v>
      </c>
    </row>
    <row r="46" spans="1:17" ht="30" x14ac:dyDescent="0.25">
      <c r="A46" s="33" t="s">
        <v>83</v>
      </c>
      <c r="B46" s="31" t="s">
        <v>30</v>
      </c>
      <c r="C46" s="15"/>
      <c r="D46" s="16">
        <v>100</v>
      </c>
      <c r="E46" s="17">
        <v>0.05</v>
      </c>
      <c r="F46" s="18">
        <f t="shared" ref="F46:F48" si="6">C46*D46*E46</f>
        <v>0</v>
      </c>
      <c r="G46" s="15"/>
      <c r="H46" s="16">
        <v>100</v>
      </c>
      <c r="I46" s="17">
        <v>0.05</v>
      </c>
      <c r="J46" s="18">
        <f t="shared" ref="J46:J48" si="7">G46*H46*I46</f>
        <v>0</v>
      </c>
    </row>
    <row r="47" spans="1:17" ht="30" x14ac:dyDescent="0.25">
      <c r="A47" s="35" t="s">
        <v>84</v>
      </c>
      <c r="B47" s="31" t="s">
        <v>47</v>
      </c>
      <c r="C47" s="15"/>
      <c r="D47" s="16">
        <v>50</v>
      </c>
      <c r="E47" s="17">
        <v>0.05</v>
      </c>
      <c r="F47" s="18">
        <f t="shared" si="6"/>
        <v>0</v>
      </c>
      <c r="G47" s="15"/>
      <c r="H47" s="16">
        <v>50</v>
      </c>
      <c r="I47" s="17">
        <v>0.05</v>
      </c>
      <c r="J47" s="18">
        <f t="shared" si="7"/>
        <v>0</v>
      </c>
    </row>
    <row r="48" spans="1:17" ht="39.75" customHeight="1" x14ac:dyDescent="0.25">
      <c r="A48" s="35" t="s">
        <v>92</v>
      </c>
      <c r="B48" s="31" t="s">
        <v>48</v>
      </c>
      <c r="C48" s="15"/>
      <c r="D48" s="16">
        <v>20</v>
      </c>
      <c r="E48" s="17">
        <v>0.05</v>
      </c>
      <c r="F48" s="18">
        <f t="shared" si="6"/>
        <v>0</v>
      </c>
      <c r="G48" s="15"/>
      <c r="H48" s="16">
        <v>20</v>
      </c>
      <c r="I48" s="17">
        <v>0.05</v>
      </c>
      <c r="J48" s="18">
        <f t="shared" si="7"/>
        <v>0</v>
      </c>
    </row>
    <row r="49" spans="1:10" x14ac:dyDescent="0.25">
      <c r="A49" s="32"/>
      <c r="B49" s="41" t="s">
        <v>31</v>
      </c>
      <c r="C49" s="42"/>
      <c r="D49" s="43"/>
      <c r="E49" s="44"/>
      <c r="F49" s="45"/>
      <c r="G49" s="15"/>
      <c r="H49" s="16"/>
      <c r="I49" s="17"/>
      <c r="J49" s="18"/>
    </row>
    <row r="50" spans="1:10" ht="30" x14ac:dyDescent="0.25">
      <c r="A50" s="36" t="s">
        <v>91</v>
      </c>
      <c r="B50" s="31" t="s">
        <v>32</v>
      </c>
      <c r="C50" s="15"/>
      <c r="D50" s="16">
        <v>20</v>
      </c>
      <c r="E50" s="17">
        <v>0.05</v>
      </c>
      <c r="F50" s="18">
        <f>C50*D50*E50</f>
        <v>0</v>
      </c>
      <c r="G50" s="15"/>
      <c r="H50" s="16">
        <v>20</v>
      </c>
      <c r="I50" s="17">
        <v>0.05</v>
      </c>
      <c r="J50" s="18">
        <f>G50*H50*I50</f>
        <v>0</v>
      </c>
    </row>
    <row r="51" spans="1:10" ht="30" x14ac:dyDescent="0.25">
      <c r="A51" s="36" t="s">
        <v>91</v>
      </c>
      <c r="B51" s="31" t="s">
        <v>33</v>
      </c>
      <c r="C51" s="15"/>
      <c r="D51" s="16">
        <v>10</v>
      </c>
      <c r="E51" s="17">
        <v>0.05</v>
      </c>
      <c r="F51" s="18">
        <f t="shared" ref="F51:F59" si="8">C51*D51*E51</f>
        <v>0</v>
      </c>
      <c r="G51" s="15"/>
      <c r="H51" s="16">
        <v>10</v>
      </c>
      <c r="I51" s="17">
        <v>0.05</v>
      </c>
      <c r="J51" s="18">
        <f t="shared" ref="J51:J56" si="9">G51*H51*I51</f>
        <v>0</v>
      </c>
    </row>
    <row r="52" spans="1:10" ht="30" x14ac:dyDescent="0.25">
      <c r="A52" s="36" t="s">
        <v>91</v>
      </c>
      <c r="B52" s="31" t="s">
        <v>40</v>
      </c>
      <c r="C52" s="15"/>
      <c r="D52" s="16">
        <v>8</v>
      </c>
      <c r="E52" s="17">
        <v>0.05</v>
      </c>
      <c r="F52" s="18">
        <f t="shared" si="8"/>
        <v>0</v>
      </c>
      <c r="G52" s="15"/>
      <c r="H52" s="16">
        <v>8</v>
      </c>
      <c r="I52" s="17">
        <v>0.05</v>
      </c>
      <c r="J52" s="18">
        <f t="shared" si="9"/>
        <v>0</v>
      </c>
    </row>
    <row r="53" spans="1:10" ht="45" x14ac:dyDescent="0.25">
      <c r="A53" s="33" t="s">
        <v>90</v>
      </c>
      <c r="B53" s="31" t="s">
        <v>15</v>
      </c>
      <c r="C53" s="15"/>
      <c r="D53" s="16">
        <v>30</v>
      </c>
      <c r="E53" s="17">
        <v>0.05</v>
      </c>
      <c r="F53" s="18">
        <f t="shared" si="8"/>
        <v>0</v>
      </c>
      <c r="G53" s="15"/>
      <c r="H53" s="16">
        <v>30</v>
      </c>
      <c r="I53" s="17">
        <v>0.05</v>
      </c>
      <c r="J53" s="18">
        <f t="shared" si="9"/>
        <v>0</v>
      </c>
    </row>
    <row r="54" spans="1:10" ht="30" x14ac:dyDescent="0.25">
      <c r="A54" s="33" t="s">
        <v>89</v>
      </c>
      <c r="B54" s="31" t="s">
        <v>16</v>
      </c>
      <c r="C54" s="15"/>
      <c r="D54" s="16">
        <v>4</v>
      </c>
      <c r="E54" s="17">
        <v>0.05</v>
      </c>
      <c r="F54" s="18">
        <f t="shared" si="8"/>
        <v>0</v>
      </c>
      <c r="G54" s="15"/>
      <c r="H54" s="16">
        <v>4</v>
      </c>
      <c r="I54" s="17">
        <v>0.05</v>
      </c>
      <c r="J54" s="18">
        <f t="shared" si="9"/>
        <v>0</v>
      </c>
    </row>
    <row r="55" spans="1:10" ht="32.25" customHeight="1" x14ac:dyDescent="0.25">
      <c r="A55" s="33" t="s">
        <v>88</v>
      </c>
      <c r="B55" s="31" t="s">
        <v>17</v>
      </c>
      <c r="C55" s="15"/>
      <c r="D55" s="16">
        <v>1</v>
      </c>
      <c r="E55" s="17">
        <v>0.05</v>
      </c>
      <c r="F55" s="18">
        <f t="shared" si="8"/>
        <v>0</v>
      </c>
      <c r="G55" s="15"/>
      <c r="H55" s="16">
        <v>1</v>
      </c>
      <c r="I55" s="17">
        <v>0.05</v>
      </c>
      <c r="J55" s="18">
        <f t="shared" si="9"/>
        <v>0</v>
      </c>
    </row>
    <row r="56" spans="1:10" ht="31.5" customHeight="1" x14ac:dyDescent="0.25">
      <c r="A56" s="33" t="s">
        <v>87</v>
      </c>
      <c r="B56" s="31" t="s">
        <v>18</v>
      </c>
      <c r="C56" s="15"/>
      <c r="D56" s="16">
        <v>200</v>
      </c>
      <c r="E56" s="17">
        <v>0.05</v>
      </c>
      <c r="F56" s="18">
        <f t="shared" si="8"/>
        <v>0</v>
      </c>
      <c r="G56" s="15"/>
      <c r="H56" s="16">
        <v>200</v>
      </c>
      <c r="I56" s="17">
        <v>0.05</v>
      </c>
      <c r="J56" s="18">
        <f t="shared" si="9"/>
        <v>0</v>
      </c>
    </row>
    <row r="57" spans="1:10" ht="32.25" customHeight="1" x14ac:dyDescent="0.25">
      <c r="A57" s="35" t="s">
        <v>86</v>
      </c>
      <c r="B57" s="31" t="s">
        <v>53</v>
      </c>
      <c r="C57" s="15"/>
      <c r="D57" s="16">
        <v>5</v>
      </c>
      <c r="E57" s="17">
        <v>0.05</v>
      </c>
      <c r="F57" s="18">
        <f t="shared" si="8"/>
        <v>0</v>
      </c>
      <c r="G57" s="15"/>
      <c r="H57" s="16">
        <v>5</v>
      </c>
      <c r="I57" s="17">
        <v>0.05</v>
      </c>
      <c r="J57" s="18">
        <f>G57*H57*I57</f>
        <v>0</v>
      </c>
    </row>
    <row r="58" spans="1:10" ht="30" x14ac:dyDescent="0.25">
      <c r="A58" s="33" t="s">
        <v>85</v>
      </c>
      <c r="B58" s="31" t="s">
        <v>57</v>
      </c>
      <c r="C58" s="15"/>
      <c r="D58" s="16">
        <v>1</v>
      </c>
      <c r="E58" s="17">
        <v>0.05</v>
      </c>
      <c r="F58" s="18">
        <f t="shared" si="8"/>
        <v>0</v>
      </c>
      <c r="G58" s="15"/>
      <c r="H58" s="16">
        <v>1</v>
      </c>
      <c r="I58" s="17">
        <v>0.05</v>
      </c>
      <c r="J58" s="18">
        <f t="shared" ref="J58:J59" si="10">G58*H58*I58</f>
        <v>0</v>
      </c>
    </row>
    <row r="59" spans="1:10" ht="75" x14ac:dyDescent="0.25">
      <c r="A59" s="32"/>
      <c r="B59" s="29" t="s">
        <v>58</v>
      </c>
      <c r="C59" s="15"/>
      <c r="D59" s="16">
        <v>30</v>
      </c>
      <c r="E59" s="17">
        <v>0.05</v>
      </c>
      <c r="F59" s="18">
        <f t="shared" si="8"/>
        <v>0</v>
      </c>
      <c r="G59" s="15"/>
      <c r="H59" s="16">
        <v>30</v>
      </c>
      <c r="I59" s="17">
        <v>0.05</v>
      </c>
      <c r="J59" s="18">
        <f t="shared" si="10"/>
        <v>0</v>
      </c>
    </row>
    <row r="60" spans="1:10" x14ac:dyDescent="0.25">
      <c r="B60" s="26" t="s">
        <v>25</v>
      </c>
      <c r="C60" s="27"/>
      <c r="D60" s="27"/>
      <c r="E60" s="27"/>
      <c r="F60" s="27">
        <f>SUM(F14:F59)</f>
        <v>0</v>
      </c>
      <c r="G60" s="27"/>
      <c r="H60" s="27"/>
      <c r="I60" s="27"/>
      <c r="J60" s="27">
        <f>SUM(J14:J59)</f>
        <v>0</v>
      </c>
    </row>
    <row r="61" spans="1:10" ht="75" x14ac:dyDescent="0.25">
      <c r="B61" s="2" t="s">
        <v>49</v>
      </c>
    </row>
    <row r="62" spans="1:10" ht="30" x14ac:dyDescent="0.25">
      <c r="B62" s="28" t="s">
        <v>50</v>
      </c>
    </row>
  </sheetData>
  <sheetProtection sheet="1" objects="1" scenarios="1"/>
  <mergeCells count="12">
    <mergeCell ref="A10:A11"/>
    <mergeCell ref="B1:F1"/>
    <mergeCell ref="C7:F7"/>
    <mergeCell ref="C8:F8"/>
    <mergeCell ref="C9:F9"/>
    <mergeCell ref="B10:B11"/>
    <mergeCell ref="G9:J9"/>
    <mergeCell ref="C6:F6"/>
    <mergeCell ref="C2:F2"/>
    <mergeCell ref="C3:F3"/>
    <mergeCell ref="C4:F4"/>
    <mergeCell ref="C5:F5"/>
  </mergeCells>
  <pageMargins left="0.7" right="0.7" top="0.75" bottom="0.7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Final_2022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Windows User</cp:lastModifiedBy>
  <cp:lastPrinted>2022-10-28T11:59:17Z</cp:lastPrinted>
  <dcterms:created xsi:type="dcterms:W3CDTF">2018-08-26T11:56:06Z</dcterms:created>
  <dcterms:modified xsi:type="dcterms:W3CDTF">2022-11-11T13:15:47Z</dcterms:modified>
</cp:coreProperties>
</file>